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  <definedName name="_xlnm.Print_Area" localSheetId="0">'Расчет затрат'!$A$1:$G$44</definedName>
  </definedNames>
  <calcPr fullCalcOnLoad="1"/>
</workbook>
</file>

<file path=xl/sharedStrings.xml><?xml version="1.0" encoding="utf-8"?>
<sst xmlns="http://schemas.openxmlformats.org/spreadsheetml/2006/main" count="103" uniqueCount="84">
  <si>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</si>
  <si>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</si>
  <si>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</si>
  <si>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</si>
  <si>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</si>
  <si>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</si>
  <si>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</si>
  <si>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</si>
  <si>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</si>
  <si>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</si>
  <si>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</si>
  <si>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</si>
  <si>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</si>
  <si>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</si>
  <si>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</si>
  <si>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</si>
  <si>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</si>
  <si>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</si>
  <si>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</si>
  <si>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</si>
  <si>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</si>
  <si>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</si>
  <si>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</si>
  <si>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</si>
  <si>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</si>
  <si>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</si>
  <si>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</si>
  <si>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</si>
  <si>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</si>
  <si>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</si>
  <si>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</si>
  <si>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</si>
  <si>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</si>
  <si>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</si>
  <si>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</si>
  <si>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</si>
  <si>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</si>
  <si>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</si>
  <si>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</si>
  <si>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</si>
  <si>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</si>
  <si>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</si>
  <si>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</si>
  <si>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</si>
  <si>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</si>
  <si>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2. Фонд метериального обеспечения ДОУ в мес.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</si>
  <si>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</si>
  <si>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</si>
  <si>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</si>
  <si>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</si>
  <si>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</si>
  <si>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</si>
  <si>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</si>
  <si>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</si>
  <si>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</si>
  <si>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</si>
  <si>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</si>
  <si>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</si>
  <si>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</si>
  <si>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</si>
  <si>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</si>
  <si>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</si>
  <si>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</si>
  <si>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</si>
  <si>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</si>
  <si>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</si>
  <si>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</si>
  <si>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</si>
  <si>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</si>
  <si>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</si>
  <si>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</si>
  <si>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</si>
  <si>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r>
      <t xml:space="preserve">для удобства оплаты через терминалы </t>
    </r>
    <r>
      <rPr>
        <b/>
        <sz val="10"/>
        <rFont val="Arial"/>
        <family val="2"/>
      </rPr>
      <t>можно округлить</t>
    </r>
    <r>
      <rPr>
        <sz val="10"/>
        <rFont val="Arial"/>
        <family val="2"/>
      </rPr>
      <t xml:space="preserve"> цену услуги до целых, но желательно </t>
    </r>
    <r>
      <rPr>
        <b/>
        <sz val="10"/>
        <rFont val="Arial"/>
        <family val="2"/>
      </rPr>
      <t>в меньшую сторону</t>
    </r>
    <r>
      <rPr>
        <sz val="10"/>
        <rFont val="Arial"/>
        <family val="2"/>
      </rPr>
      <t xml:space="preserve"> для того что-бы не возмущались родители (например 440 руб.)</t>
    </r>
  </si>
  <si>
    <t>количество занятий устанавливается  в соответствии с СанПиН</t>
  </si>
  <si>
    <t xml:space="preserve"> Если материалы собираете с родителей, то в расчет их не закладываете</t>
  </si>
  <si>
    <t>Прогноз суммарного фонда оплаты труда основного персонала</t>
  </si>
  <si>
    <t>Заведующий МБДОУ</t>
  </si>
  <si>
    <t>№68</t>
  </si>
  <si>
    <t>Ляпустина Ольга Сергеевна</t>
  </si>
  <si>
    <t xml:space="preserve">Стоимость обучения 1-го воспитанника в месяц </t>
  </si>
  <si>
    <t>1. ФОТ = 57,6%</t>
  </si>
  <si>
    <t>Кружок "Логопедический массаж"</t>
  </si>
  <si>
    <t>Э.М.Горшкова</t>
  </si>
  <si>
    <t>01.09.2022г.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</si>
</sst>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90" zoomScaleSheetLayoutView="90" zoomScalePageLayoutView="0" workbookViewId="0" topLeftCell="A4">
      <selection activeCell="B11" sqref="B11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5.7109375" style="0" bestFit="1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</cols>
  <sheetData>
    <row r="1" ht="12.75" hidden="1">
      <c r="A1" s="27"/>
    </row>
    <row r="2" ht="12.75" hidden="1"/>
    <row r="3" spans="1:7" ht="21" customHeight="1" hidden="1">
      <c r="A3" s="58" t="s">
        <v>54</v>
      </c>
      <c r="B3" s="58"/>
      <c r="C3" s="58"/>
      <c r="D3" s="58"/>
      <c r="E3" s="58"/>
      <c r="F3" s="58"/>
      <c r="G3" s="58"/>
    </row>
    <row r="4" spans="1:7" ht="18.75" customHeight="1">
      <c r="A4" s="59" t="s">
        <v>81</v>
      </c>
      <c r="B4" s="59"/>
      <c r="C4" s="59"/>
      <c r="D4" s="59"/>
      <c r="E4" s="59"/>
      <c r="F4" s="59"/>
      <c r="G4" s="59"/>
    </row>
    <row r="5" spans="1:8" ht="12.75">
      <c r="A5" s="60" t="s">
        <v>55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46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68</v>
      </c>
      <c r="B8" s="28" t="s">
        <v>66</v>
      </c>
      <c r="C8" s="3" t="s">
        <v>0</v>
      </c>
      <c r="D8" s="3" t="s">
        <v>1</v>
      </c>
      <c r="E8" s="28" t="s">
        <v>65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78</v>
      </c>
      <c r="B10" s="25">
        <f>(461263.05*1.302)/12</f>
        <v>50047.040925</v>
      </c>
      <c r="C10" s="2">
        <v>4800</v>
      </c>
      <c r="D10" s="2">
        <v>30</v>
      </c>
      <c r="E10" s="36">
        <f>B10/C10*D10</f>
        <v>312.79400578125</v>
      </c>
    </row>
    <row r="11" spans="1:5" ht="12.75">
      <c r="A11" s="4" t="s">
        <v>4</v>
      </c>
      <c r="B11" s="2"/>
      <c r="C11" s="2"/>
      <c r="D11" s="2"/>
      <c r="E11" s="21">
        <f>E10</f>
        <v>312.79400578125</v>
      </c>
    </row>
    <row r="12" spans="1:7" ht="24.75" customHeight="1">
      <c r="A12" s="68" t="s">
        <v>47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12.75">
      <c r="A16" s="62"/>
      <c r="B16" s="55"/>
      <c r="C16" s="56"/>
      <c r="D16" s="55"/>
      <c r="E16" s="55"/>
      <c r="F16" s="55"/>
      <c r="G16" s="37">
        <v>0</v>
      </c>
    </row>
    <row r="17" spans="1:7" ht="12.75">
      <c r="A17" s="63"/>
      <c r="B17" s="55"/>
      <c r="C17" s="56"/>
      <c r="D17" s="55"/>
      <c r="E17" s="55"/>
      <c r="F17" s="55"/>
      <c r="G17" s="37">
        <f aca="true" t="shared" si="0" ref="G17:G22">D17*E17*F17</f>
        <v>0</v>
      </c>
    </row>
    <row r="18" spans="1:7" ht="12.75">
      <c r="A18" s="64"/>
      <c r="B18" s="56"/>
      <c r="C18" s="56"/>
      <c r="D18" s="55"/>
      <c r="E18" s="55"/>
      <c r="F18" s="55"/>
      <c r="G18" s="37">
        <f t="shared" si="0"/>
        <v>0</v>
      </c>
    </row>
    <row r="19" spans="1:7" ht="12.75">
      <c r="A19" s="54"/>
      <c r="B19" s="56"/>
      <c r="C19" s="56"/>
      <c r="D19" s="55"/>
      <c r="E19" s="55"/>
      <c r="F19" s="55"/>
      <c r="G19" s="37">
        <f t="shared" si="0"/>
        <v>0</v>
      </c>
    </row>
    <row r="20" spans="1:7" ht="12.75">
      <c r="A20" s="54"/>
      <c r="B20" s="56"/>
      <c r="C20" s="56"/>
      <c r="D20" s="55"/>
      <c r="E20" s="55"/>
      <c r="F20" s="55"/>
      <c r="G20" s="37">
        <f t="shared" si="0"/>
        <v>0</v>
      </c>
    </row>
    <row r="21" spans="1:7" ht="12.75">
      <c r="A21" s="54"/>
      <c r="B21" s="56"/>
      <c r="C21" s="56"/>
      <c r="D21" s="55"/>
      <c r="E21" s="55"/>
      <c r="F21" s="55"/>
      <c r="G21" s="37">
        <f t="shared" si="0"/>
        <v>0</v>
      </c>
    </row>
    <row r="22" spans="1:7" ht="12.75">
      <c r="A22" s="9"/>
      <c r="B22" s="56"/>
      <c r="C22" s="56"/>
      <c r="D22" s="55"/>
      <c r="E22" s="55"/>
      <c r="F22" s="55"/>
      <c r="G22" s="37">
        <f t="shared" si="0"/>
        <v>0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0</v>
      </c>
      <c r="I23" s="57" t="s">
        <v>74</v>
      </c>
      <c r="J23" s="57"/>
      <c r="K23" s="57"/>
      <c r="L23" s="57"/>
    </row>
    <row r="25" spans="1:6" ht="19.5" customHeight="1">
      <c r="A25" s="65" t="s">
        <v>48</v>
      </c>
      <c r="B25" s="70"/>
      <c r="C25" s="70"/>
      <c r="D25" s="70"/>
      <c r="E25" s="70"/>
      <c r="F25" s="70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49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54050.804199000006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75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0.40355816258107846</v>
      </c>
    </row>
    <row r="41" spans="1:3" ht="37.5" customHeight="1">
      <c r="A41" s="10" t="s">
        <v>19</v>
      </c>
      <c r="B41" s="8" t="s">
        <v>25</v>
      </c>
      <c r="C41" s="33">
        <f>E10</f>
        <v>312.79400578125</v>
      </c>
    </row>
    <row r="42" spans="1:3" ht="28.5" customHeight="1">
      <c r="A42" s="10" t="s">
        <v>20</v>
      </c>
      <c r="B42" s="24" t="s">
        <v>40</v>
      </c>
      <c r="C42" s="33">
        <f>C40*C41</f>
        <v>126.23057423945649</v>
      </c>
    </row>
    <row r="44" spans="1:3" ht="12.75">
      <c r="A44" s="30" t="s">
        <v>59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SheetLayoutView="110" zoomScalePageLayoutView="0" workbookViewId="0" topLeftCell="A1">
      <selection activeCell="D24" sqref="D24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61</v>
      </c>
    </row>
    <row r="2" spans="3:4" ht="12.75">
      <c r="C2" s="27" t="s">
        <v>76</v>
      </c>
      <c r="D2" t="s">
        <v>77</v>
      </c>
    </row>
    <row r="3" ht="12.75">
      <c r="C3" s="27"/>
    </row>
    <row r="4" ht="12.75">
      <c r="C4" s="27" t="s">
        <v>82</v>
      </c>
    </row>
    <row r="5" ht="12.75">
      <c r="C5" s="27" t="s">
        <v>83</v>
      </c>
    </row>
    <row r="6" spans="1:4" ht="12.75">
      <c r="A6" s="72" t="s">
        <v>60</v>
      </c>
      <c r="B6" s="72"/>
      <c r="C6" s="72"/>
      <c r="D6" s="72"/>
    </row>
    <row r="7" spans="1:4" ht="22.5" customHeight="1">
      <c r="A7" s="77" t="s">
        <v>81</v>
      </c>
      <c r="B7" s="77"/>
      <c r="C7" s="77"/>
      <c r="D7" s="77"/>
    </row>
    <row r="8" spans="1:4" ht="12.75">
      <c r="A8" s="73" t="s">
        <v>62</v>
      </c>
      <c r="B8" s="74"/>
      <c r="C8" s="74"/>
      <c r="D8" s="75"/>
    </row>
    <row r="9" spans="1:4" ht="12.75">
      <c r="A9" s="76" t="s">
        <v>42</v>
      </c>
      <c r="B9" s="76"/>
      <c r="C9" s="20">
        <v>1</v>
      </c>
      <c r="D9" s="19" t="s">
        <v>43</v>
      </c>
    </row>
    <row r="10" spans="1:4" ht="12.75">
      <c r="A10" s="23" t="s">
        <v>56</v>
      </c>
      <c r="B10" s="23"/>
      <c r="C10" s="20">
        <v>30</v>
      </c>
      <c r="D10" s="19" t="s">
        <v>57</v>
      </c>
    </row>
    <row r="11" spans="1:5" ht="12.75">
      <c r="A11" s="23" t="s">
        <v>58</v>
      </c>
      <c r="B11" s="23"/>
      <c r="C11" s="51">
        <v>10</v>
      </c>
      <c r="D11" s="19" t="s">
        <v>67</v>
      </c>
      <c r="E11" s="27" t="s">
        <v>73</v>
      </c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312.79400578125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0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126.23057423945649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439.0245800207065</v>
      </c>
    </row>
    <row r="19" spans="1:4" ht="18.75" customHeight="1">
      <c r="A19" s="9"/>
      <c r="B19" s="38" t="s">
        <v>50</v>
      </c>
      <c r="C19" s="17" t="s">
        <v>51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526.8294960248478</v>
      </c>
    </row>
    <row r="21" spans="1:4" ht="23.25" customHeight="1">
      <c r="A21" s="9" t="s">
        <v>20</v>
      </c>
      <c r="B21" s="38" t="s">
        <v>52</v>
      </c>
      <c r="C21" s="17" t="s">
        <v>53</v>
      </c>
      <c r="D21" s="50">
        <f>C11</f>
        <v>10</v>
      </c>
    </row>
    <row r="22" spans="1:10" ht="38.25" customHeight="1">
      <c r="A22" s="29" t="s">
        <v>27</v>
      </c>
      <c r="B22" s="39" t="s">
        <v>35</v>
      </c>
      <c r="C22" s="24" t="s">
        <v>69</v>
      </c>
      <c r="D22" s="48">
        <f>D20*D21</f>
        <v>5268.294960248478</v>
      </c>
      <c r="E22" s="71" t="s">
        <v>72</v>
      </c>
      <c r="F22" s="65"/>
      <c r="G22" s="65"/>
      <c r="H22" s="65"/>
      <c r="I22" s="65"/>
      <c r="J22" s="65"/>
    </row>
    <row r="23" ht="12.75">
      <c r="D23" s="49">
        <v>5000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60" zoomScalePageLayoutView="0" workbookViewId="0" topLeftCell="A1">
      <selection activeCell="A6" sqref="A6:E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63</v>
      </c>
      <c r="B3" s="9"/>
      <c r="C3" s="9"/>
      <c r="D3" s="9"/>
      <c r="E3" s="9"/>
      <c r="F3" s="40">
        <v>2500</v>
      </c>
    </row>
    <row r="4" spans="1:6" ht="24" customHeight="1">
      <c r="A4" s="17" t="s">
        <v>79</v>
      </c>
      <c r="B4" s="9"/>
      <c r="C4" s="9"/>
      <c r="D4" s="9"/>
      <c r="E4" s="9"/>
      <c r="F4" s="41">
        <v>2500</v>
      </c>
    </row>
    <row r="5" spans="1:6" ht="36.75" customHeight="1">
      <c r="A5" s="78" t="s">
        <v>80</v>
      </c>
      <c r="B5" s="79"/>
      <c r="C5" s="79"/>
      <c r="D5" s="79"/>
      <c r="E5" s="80"/>
      <c r="F5" s="42">
        <f>F4*57.6%</f>
        <v>1440.0000000000002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334.0092165898618</v>
      </c>
      <c r="G6" s="46"/>
      <c r="H6" s="22"/>
    </row>
    <row r="7" spans="1:11" ht="32.25" customHeight="1">
      <c r="A7" s="81" t="s">
        <v>64</v>
      </c>
      <c r="B7" s="82"/>
      <c r="C7" s="82"/>
      <c r="D7" s="82"/>
      <c r="E7" s="83"/>
      <c r="F7" s="43">
        <f>F5-F6</f>
        <v>1105.9907834101384</v>
      </c>
      <c r="G7" s="47">
        <f>F7/F4</f>
        <v>0.4423963133640554</v>
      </c>
      <c r="H7" s="65" t="s">
        <v>70</v>
      </c>
      <c r="I7" s="65"/>
      <c r="J7" s="65"/>
      <c r="K7" s="65"/>
    </row>
    <row r="8" spans="1:6" ht="36" customHeight="1">
      <c r="A8" s="44" t="s">
        <v>45</v>
      </c>
      <c r="B8" s="44"/>
      <c r="C8" s="44"/>
      <c r="D8" s="44"/>
      <c r="E8" s="44"/>
      <c r="F8" s="45">
        <f>F4-F5</f>
        <v>1059.9999999999998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2022-09-19T12:50:33Z</cp:lastPrinted>
  <dcterms:created xsi:type="dcterms:W3CDTF">1996-10-08T23:32:33Z</dcterms:created>
  <dcterms:modified xsi:type="dcterms:W3CDTF">2022-09-19T12:50:37Z</dcterms:modified>
  <cp:category/>
  <cp:version/>
  <cp:contentType/>
  <cp:contentStatus/>
</cp:coreProperties>
</file>